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11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39" i="1"/>
  <c r="G68"/>
  <c r="J121"/>
  <c r="I121"/>
  <c r="H121"/>
  <c r="G121"/>
  <c r="K121"/>
  <c r="J26"/>
  <c r="I26"/>
  <c r="H26"/>
  <c r="G26"/>
  <c r="F26"/>
  <c r="L146"/>
  <c r="L157"/>
  <c r="L51"/>
  <c r="L62"/>
  <c r="J51"/>
  <c r="J62"/>
  <c r="I51"/>
  <c r="I62"/>
  <c r="H51"/>
  <c r="H62"/>
  <c r="G51"/>
  <c r="G62"/>
  <c r="B195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J146"/>
  <c r="I146"/>
  <c r="I157"/>
  <c r="H146"/>
  <c r="H157"/>
  <c r="G146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B100"/>
  <c r="A100"/>
  <c r="L99"/>
  <c r="J99"/>
  <c r="I99"/>
  <c r="H99"/>
  <c r="G99"/>
  <c r="F99"/>
  <c r="B90"/>
  <c r="A90"/>
  <c r="L89"/>
  <c r="L100"/>
  <c r="J89"/>
  <c r="I89"/>
  <c r="I100"/>
  <c r="H89"/>
  <c r="H100"/>
  <c r="G89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J13"/>
  <c r="J24"/>
  <c r="I13"/>
  <c r="H13"/>
  <c r="H24"/>
  <c r="G13"/>
  <c r="G24"/>
  <c r="F13"/>
  <c r="I24"/>
  <c r="J100"/>
  <c r="F119"/>
  <c r="J157"/>
  <c r="F24"/>
  <c r="G100"/>
  <c r="G157"/>
  <c r="J196"/>
  <c r="F196"/>
  <c r="I196"/>
  <c r="H196"/>
  <c r="G196"/>
  <c r="L196"/>
</calcChain>
</file>

<file path=xl/sharedStrings.xml><?xml version="1.0" encoding="utf-8"?>
<sst xmlns="http://schemas.openxmlformats.org/spreadsheetml/2006/main" count="261" uniqueCount="79">
  <si>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</si>
  <si>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</si>
  <si>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</si>
  <si>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</si>
  <si>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</si>
  <si>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</si>
  <si>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</si>
  <si>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</si>
  <si>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</si>
  <si>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</si>
  <si>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</si>
  <si>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</si>
  <si>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</si>
  <si>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</si>
  <si>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</si>
  <si>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</si>
  <si>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</si>
  <si>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</si>
  <si>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</si>
  <si>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</si>
  <si>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</si>
  <si>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</si>
  <si>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</si>
  <si>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</si>
  <si>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</si>
  <si>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</si>
  <si>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</si>
  <si>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</si>
  <si>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</si>
  <si>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</si>
  <si>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</si>
  <si>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</si>
  <si>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</si>
  <si>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</si>
  <si>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</si>
  <si>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</si>
  <si>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</si>
  <si>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</si>
  <si>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</si>
  <si>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БЛЯНИХОВ К.В.</t>
  </si>
  <si>
    <t>ЯЙЦО ВАРЕНОЕ</t>
  </si>
  <si>
    <t>ЧАЙ ЧЕРНЫЙ</t>
  </si>
  <si>
    <t>ХЛЕБ ПШЕНИЧНЫЙ/РЖАНОЙ</t>
  </si>
  <si>
    <t>КАКАО С МОЛОКОМ</t>
  </si>
  <si>
    <t>РЫБА ЗАПЕЧЕННАЯ</t>
  </si>
  <si>
    <t>САЛАТ ИЗ БЕЛОКАЧАННОЙ КАПУСТЫ</t>
  </si>
  <si>
    <t>ДИРЕКТОР</t>
  </si>
  <si>
    <t>ПР</t>
  </si>
  <si>
    <t>БУТЕРБРОДЫ С СЫРОМ</t>
  </si>
  <si>
    <t>КАША ЖИДКАЯ МОЛОЧНАЯ (РИСОВАЯ)</t>
  </si>
  <si>
    <t>КОТЛЕТЫ РУБЛЕННЫЕ ИЗ ПТИЦЫ</t>
  </si>
  <si>
    <t>ЧАЙ С ЛИМОНОМ</t>
  </si>
  <si>
    <t>САЛАТ</t>
  </si>
  <si>
    <t>КАРТОФЕЛЬНОЕ ПЮРЕ</t>
  </si>
  <si>
    <t>РАГУ ИЗ ПТИЦЫ</t>
  </si>
  <si>
    <t>ХЛЕБ ПШЕНИЧНЫЙ</t>
  </si>
  <si>
    <t>КИСЕЛЬ</t>
  </si>
  <si>
    <t>ПЛОДЫ ИЛИ ЯГОДЫ СВЕЖИЕ (ЯБЛОКО)</t>
  </si>
  <si>
    <t>ХЛЕБ ПШЕНИЧНЫЙ /РЖАНОЙ</t>
  </si>
  <si>
    <t>КАША РАССЫПЧАТАЯ (ПШЕННАЯ)</t>
  </si>
  <si>
    <t>КОМПОТ ИЗ СВЕЖИХ ПЛОДОВ (ЯБЛОК)</t>
  </si>
  <si>
    <t>ПТИЦА ОТВАРНАЯ С СОУСОМ РЕЦЕПТУРЫ №332</t>
  </si>
  <si>
    <t>КОНФЕТЫ</t>
  </si>
  <si>
    <t>МБОУ "СОШ №33"</t>
  </si>
  <si>
    <t>МАКАРОНЫ С СОУСОМ №332</t>
  </si>
  <si>
    <t>гор блюдо2</t>
  </si>
  <si>
    <t>САЛАТ ИЗ СВЕКЛЫ С ЗЕЛЕН ГОРОШКОМ</t>
  </si>
  <si>
    <t>гор.блюдо2</t>
  </si>
  <si>
    <t>ИРИС</t>
  </si>
  <si>
    <t>КАША ВЯЗКАЯ МОЛОЧНАЯ ИЗ РИСА И ПШЕНА</t>
  </si>
  <si>
    <t>ЗАКУСКА</t>
  </si>
  <si>
    <t>БЕФСТРОГАНОВ ИЗ ОТВАРНОЙ ГОВЯДИНЫ</t>
  </si>
  <si>
    <t>КАША РАССЫПЧАТАЯ ГРЕЧНЕВАЯ С СОУСОМ №332</t>
  </si>
  <si>
    <t>КАША РАССЫПЧАТАЯ (РИСОВАЯ)</t>
  </si>
  <si>
    <t>САЛАТ ИЗ СВЕКЛЫ С ЗЕЛ ГОРОШКОМ</t>
  </si>
  <si>
    <t>ПЛОДЫ СВЕЖИЕ (БАНАНЫ)</t>
  </si>
  <si>
    <t>МАКАРОНЫ ОТВАРНЫЕ</t>
  </si>
  <si>
    <t>ПЛОВ ИЗ  ОТВАРНОЙ ГОВЯДИНЫ</t>
  </si>
  <si>
    <t>202/332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</si>
</sst>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45" sqref="J4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63</v>
      </c>
      <c r="D1" s="57"/>
      <c r="E1" s="57"/>
      <c r="F1" s="12" t="s">
        <v>16</v>
      </c>
      <c r="G1" s="2" t="s">
        <v>17</v>
      </c>
      <c r="H1" s="58" t="s">
        <v>46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250</v>
      </c>
      <c r="G6" s="40">
        <v>6.08</v>
      </c>
      <c r="H6" s="40">
        <v>12.75</v>
      </c>
      <c r="I6" s="40">
        <v>39.78</v>
      </c>
      <c r="J6" s="40">
        <v>298.8</v>
      </c>
      <c r="K6" s="41">
        <v>182</v>
      </c>
      <c r="L6" s="40">
        <v>13.46</v>
      </c>
    </row>
    <row r="7" spans="1:12" ht="15">
      <c r="A7" s="23"/>
      <c r="B7" s="15"/>
      <c r="C7" s="11"/>
      <c r="D7" s="6" t="s">
        <v>26</v>
      </c>
      <c r="E7" s="42" t="s">
        <v>48</v>
      </c>
      <c r="F7" s="43">
        <v>50</v>
      </c>
      <c r="G7" s="43">
        <v>6.27</v>
      </c>
      <c r="H7" s="43">
        <v>7.86</v>
      </c>
      <c r="I7" s="43">
        <v>14.83</v>
      </c>
      <c r="J7" s="43">
        <v>155</v>
      </c>
      <c r="K7" s="44">
        <v>3</v>
      </c>
      <c r="L7" s="43">
        <v>21.08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0.4</v>
      </c>
      <c r="H8" s="43">
        <v>0.1</v>
      </c>
      <c r="I8" s="43">
        <v>0.08</v>
      </c>
      <c r="J8" s="43">
        <v>2.8</v>
      </c>
      <c r="K8" s="44">
        <v>375</v>
      </c>
      <c r="L8" s="43">
        <v>2.08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4.8</v>
      </c>
      <c r="H9" s="43">
        <v>0.6</v>
      </c>
      <c r="I9" s="43">
        <v>29.8</v>
      </c>
      <c r="J9" s="43">
        <v>138.6</v>
      </c>
      <c r="K9" s="44" t="s">
        <v>47</v>
      </c>
      <c r="L9" s="43">
        <v>2.94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>SUM(G6:G12)</f>
        <v>17.55</v>
      </c>
      <c r="H13" s="19">
        <f>SUM(H6:H12)</f>
        <v>21.310000000000002</v>
      </c>
      <c r="I13" s="19">
        <f>SUM(I6:I12)</f>
        <v>84.49</v>
      </c>
      <c r="J13" s="19">
        <f>SUM(J6:J12)</f>
        <v>595.20000000000005</v>
      </c>
      <c r="K13" s="25"/>
      <c r="L13" s="19">
        <f>SUM(L6:L12)</f>
        <v>39.559999999999995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560</v>
      </c>
      <c r="G24" s="32">
        <f>G13+G23</f>
        <v>17.55</v>
      </c>
      <c r="H24" s="32">
        <f>H13+H23</f>
        <v>21.310000000000002</v>
      </c>
      <c r="I24" s="32">
        <f>I13+I23</f>
        <v>84.49</v>
      </c>
      <c r="J24" s="32">
        <f>J13+J23</f>
        <v>595.20000000000005</v>
      </c>
      <c r="K24" s="32"/>
      <c r="L24" s="32">
        <f>L13+L23</f>
        <v>39.559999999999995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90</v>
      </c>
      <c r="G25" s="40">
        <v>14.3</v>
      </c>
      <c r="H25" s="40">
        <v>13.7</v>
      </c>
      <c r="I25" s="40">
        <v>13.3</v>
      </c>
      <c r="J25" s="40">
        <v>234</v>
      </c>
      <c r="K25" s="41">
        <v>294</v>
      </c>
      <c r="L25" s="40">
        <v>49.14</v>
      </c>
    </row>
    <row r="26" spans="1:12" ht="15">
      <c r="A26" s="14"/>
      <c r="B26" s="15"/>
      <c r="C26" s="11"/>
      <c r="D26" s="51" t="s">
        <v>65</v>
      </c>
      <c r="E26" s="42" t="s">
        <v>64</v>
      </c>
      <c r="F26" s="54">
        <f>150+50</f>
        <v>200</v>
      </c>
      <c r="G26" s="54">
        <f>5.66+0.95</f>
        <v>6.61</v>
      </c>
      <c r="H26" s="54">
        <f>0.67+2.96</f>
        <v>3.63</v>
      </c>
      <c r="I26" s="54">
        <f>31.92+3.98</f>
        <v>35.9</v>
      </c>
      <c r="J26" s="54">
        <f>156.3+46.15</f>
        <v>202.45000000000002</v>
      </c>
      <c r="K26" s="55" t="s">
        <v>78</v>
      </c>
      <c r="L26" s="43">
        <v>11.91</v>
      </c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0.13</v>
      </c>
      <c r="H27" s="43">
        <v>0.02</v>
      </c>
      <c r="I27" s="43">
        <v>15.2</v>
      </c>
      <c r="J27" s="43">
        <v>62</v>
      </c>
      <c r="K27" s="44">
        <v>377</v>
      </c>
      <c r="L27" s="43">
        <v>3.86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60</v>
      </c>
      <c r="G28" s="43">
        <v>4.8</v>
      </c>
      <c r="H28" s="43">
        <v>0.6</v>
      </c>
      <c r="I28" s="43">
        <v>29.8</v>
      </c>
      <c r="J28" s="43">
        <v>138.6</v>
      </c>
      <c r="K28" s="44" t="s">
        <v>47</v>
      </c>
      <c r="L28" s="43">
        <v>2.94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52</v>
      </c>
      <c r="E30" s="52" t="s">
        <v>45</v>
      </c>
      <c r="F30" s="43">
        <v>60</v>
      </c>
      <c r="G30" s="43">
        <v>0.79</v>
      </c>
      <c r="H30" s="43">
        <v>1.95</v>
      </c>
      <c r="I30" s="43">
        <v>3.88</v>
      </c>
      <c r="J30" s="43">
        <v>36.24</v>
      </c>
      <c r="K30" s="44">
        <v>45</v>
      </c>
      <c r="L30" s="43">
        <v>4.58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>SUM(G25:G31)</f>
        <v>26.63</v>
      </c>
      <c r="H32" s="19">
        <f>SUM(H25:H31)</f>
        <v>19.899999999999999</v>
      </c>
      <c r="I32" s="19">
        <f>SUM(I25:I31)</f>
        <v>98.08</v>
      </c>
      <c r="J32" s="19">
        <f>SUM(J25:J31)</f>
        <v>673.29000000000008</v>
      </c>
      <c r="K32" s="25"/>
      <c r="L32" s="19">
        <f>SUM(L25:L31)</f>
        <v>72.429999999999993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610</v>
      </c>
      <c r="G43" s="32">
        <f>G32+G42</f>
        <v>26.63</v>
      </c>
      <c r="H43" s="32">
        <f>H32+H42</f>
        <v>19.899999999999999</v>
      </c>
      <c r="I43" s="32">
        <f>I32+I42</f>
        <v>98.08</v>
      </c>
      <c r="J43" s="32">
        <f>J32+J42</f>
        <v>673.29000000000008</v>
      </c>
      <c r="K43" s="32"/>
      <c r="L43" s="32">
        <f>L32+L42</f>
        <v>72.429999999999993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3" t="s">
        <v>77</v>
      </c>
      <c r="F44" s="40">
        <v>200</v>
      </c>
      <c r="G44" s="40">
        <v>20.399999999999999</v>
      </c>
      <c r="H44" s="40">
        <v>19.100000000000001</v>
      </c>
      <c r="I44" s="40">
        <v>32.5</v>
      </c>
      <c r="J44" s="40">
        <v>396</v>
      </c>
      <c r="K44" s="41">
        <v>244</v>
      </c>
      <c r="L44" s="40">
        <v>79.22</v>
      </c>
    </row>
    <row r="45" spans="1:12" ht="15">
      <c r="A45" s="23"/>
      <c r="B45" s="15"/>
      <c r="C45" s="11"/>
      <c r="D45" s="51" t="s">
        <v>52</v>
      </c>
      <c r="E45" s="52" t="s">
        <v>66</v>
      </c>
      <c r="F45" s="43">
        <v>60</v>
      </c>
      <c r="G45" s="43">
        <v>0.99</v>
      </c>
      <c r="H45" s="43">
        <v>2.4700000000000002</v>
      </c>
      <c r="I45" s="43">
        <v>4.37</v>
      </c>
      <c r="J45" s="43">
        <v>43.74</v>
      </c>
      <c r="K45" s="44">
        <v>53</v>
      </c>
      <c r="L45" s="43">
        <v>7.25</v>
      </c>
    </row>
    <row r="46" spans="1:12" ht="1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>
        <v>382</v>
      </c>
      <c r="L46" s="43">
        <v>11.9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4.8</v>
      </c>
      <c r="H47" s="43">
        <v>0.6</v>
      </c>
      <c r="I47" s="43">
        <v>29.8</v>
      </c>
      <c r="J47" s="43">
        <v>138.6</v>
      </c>
      <c r="K47" s="44" t="s">
        <v>47</v>
      </c>
      <c r="L47" s="43">
        <v>2.94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>SUM(G44:G50)</f>
        <v>30.27</v>
      </c>
      <c r="H51" s="19">
        <f>SUM(H44:H50)</f>
        <v>25.71</v>
      </c>
      <c r="I51" s="19">
        <f>SUM(I44:I50)</f>
        <v>84.25</v>
      </c>
      <c r="J51" s="19">
        <f>SUM(J44:J50)</f>
        <v>696.94</v>
      </c>
      <c r="K51" s="25"/>
      <c r="L51" s="19">
        <f>SUM(L44:L50)</f>
        <v>101.31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520</v>
      </c>
      <c r="G62" s="32">
        <f>G51+G61</f>
        <v>30.27</v>
      </c>
      <c r="H62" s="32">
        <f>H51+H61</f>
        <v>25.71</v>
      </c>
      <c r="I62" s="32">
        <f>I51+I61</f>
        <v>84.25</v>
      </c>
      <c r="J62" s="32">
        <f>J51+J61</f>
        <v>696.94</v>
      </c>
      <c r="K62" s="32"/>
      <c r="L62" s="32">
        <f>L51+L61</f>
        <v>101.31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44</v>
      </c>
      <c r="F63" s="40">
        <v>100</v>
      </c>
      <c r="G63" s="40">
        <v>15.48</v>
      </c>
      <c r="H63" s="40">
        <v>12.81</v>
      </c>
      <c r="I63" s="40">
        <v>3.6</v>
      </c>
      <c r="J63" s="40">
        <v>191.45</v>
      </c>
      <c r="K63" s="41">
        <v>230</v>
      </c>
      <c r="L63" s="40">
        <v>33.659999999999997</v>
      </c>
    </row>
    <row r="64" spans="1:12" ht="15">
      <c r="A64" s="23"/>
      <c r="B64" s="15"/>
      <c r="C64" s="11"/>
      <c r="D64" s="51" t="s">
        <v>67</v>
      </c>
      <c r="E64" s="52" t="s">
        <v>53</v>
      </c>
      <c r="F64" s="43">
        <v>150</v>
      </c>
      <c r="G64" s="43">
        <v>3.11</v>
      </c>
      <c r="H64" s="43">
        <v>9.15</v>
      </c>
      <c r="I64" s="43">
        <v>18</v>
      </c>
      <c r="J64" s="43">
        <v>173</v>
      </c>
      <c r="K64" s="44">
        <v>128</v>
      </c>
      <c r="L64" s="43">
        <v>14.08</v>
      </c>
    </row>
    <row r="65" spans="1:12" ht="15">
      <c r="A65" s="23"/>
      <c r="B65" s="15"/>
      <c r="C65" s="11"/>
      <c r="D65" s="7" t="s">
        <v>22</v>
      </c>
      <c r="E65" s="52" t="s">
        <v>51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>
        <v>3.86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4.8</v>
      </c>
      <c r="H66" s="43">
        <v>0.6</v>
      </c>
      <c r="I66" s="43">
        <v>29.8</v>
      </c>
      <c r="J66" s="43">
        <v>138.6</v>
      </c>
      <c r="K66" s="44" t="s">
        <v>47</v>
      </c>
      <c r="L66" s="43">
        <v>2.94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62</v>
      </c>
      <c r="E68" s="52" t="s">
        <v>68</v>
      </c>
      <c r="F68" s="43">
        <v>40</v>
      </c>
      <c r="G68" s="43">
        <f>2.6</f>
        <v>2.6</v>
      </c>
      <c r="H68" s="43">
        <v>6</v>
      </c>
      <c r="I68" s="43">
        <v>27.6</v>
      </c>
      <c r="J68" s="43">
        <v>176</v>
      </c>
      <c r="K68" s="44" t="s">
        <v>47</v>
      </c>
      <c r="L68" s="43">
        <v>19.48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>SUM(G63:G69)</f>
        <v>26.12</v>
      </c>
      <c r="H70" s="19">
        <f>SUM(H63:H69)</f>
        <v>28.580000000000002</v>
      </c>
      <c r="I70" s="19">
        <f>SUM(I63:I69)</f>
        <v>94.199999999999989</v>
      </c>
      <c r="J70" s="19">
        <f>SUM(J63:J69)</f>
        <v>741.05</v>
      </c>
      <c r="K70" s="25"/>
      <c r="L70" s="19">
        <f>SUM(L63:L69)</f>
        <v>74.02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550</v>
      </c>
      <c r="G81" s="32">
        <f>G70+G80</f>
        <v>26.12</v>
      </c>
      <c r="H81" s="32">
        <f>H70+H80</f>
        <v>28.580000000000002</v>
      </c>
      <c r="I81" s="32">
        <f>I70+I80</f>
        <v>94.199999999999989</v>
      </c>
      <c r="J81" s="32">
        <f>J70+J80</f>
        <v>741.05</v>
      </c>
      <c r="K81" s="32"/>
      <c r="L81" s="32">
        <f>L70+L80</f>
        <v>74.02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250</v>
      </c>
      <c r="G82" s="40">
        <v>17.95</v>
      </c>
      <c r="H82" s="40">
        <v>16.75</v>
      </c>
      <c r="I82" s="40">
        <v>21.73</v>
      </c>
      <c r="J82" s="40">
        <v>310</v>
      </c>
      <c r="K82" s="41">
        <v>289</v>
      </c>
      <c r="L82" s="40">
        <v>55.87</v>
      </c>
    </row>
    <row r="83" spans="1:12" ht="15">
      <c r="A83" s="23"/>
      <c r="B83" s="15"/>
      <c r="C83" s="11"/>
      <c r="D83" s="6" t="s">
        <v>29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0</v>
      </c>
      <c r="H84" s="43">
        <v>0</v>
      </c>
      <c r="I84" s="43">
        <v>7</v>
      </c>
      <c r="J84" s="43">
        <v>26.3</v>
      </c>
      <c r="K84" s="44" t="s">
        <v>47</v>
      </c>
      <c r="L84" s="43">
        <v>6.73</v>
      </c>
    </row>
    <row r="85" spans="1:12" ht="15">
      <c r="A85" s="23"/>
      <c r="B85" s="15"/>
      <c r="C85" s="11"/>
      <c r="D85" s="7" t="s">
        <v>23</v>
      </c>
      <c r="E85" s="42" t="s">
        <v>55</v>
      </c>
      <c r="F85" s="43">
        <v>60</v>
      </c>
      <c r="G85" s="43">
        <v>4.8</v>
      </c>
      <c r="H85" s="43">
        <v>0.6</v>
      </c>
      <c r="I85" s="43">
        <v>29.8</v>
      </c>
      <c r="J85" s="43">
        <v>138.6</v>
      </c>
      <c r="K85" s="44" t="s">
        <v>47</v>
      </c>
      <c r="L85" s="43">
        <v>2.94</v>
      </c>
    </row>
    <row r="86" spans="1:12" ht="15">
      <c r="A86" s="23"/>
      <c r="B86" s="15"/>
      <c r="C86" s="11"/>
      <c r="D86" s="7" t="s">
        <v>24</v>
      </c>
      <c r="E86" s="42" t="s">
        <v>57</v>
      </c>
      <c r="F86" s="43">
        <v>150</v>
      </c>
      <c r="G86" s="43">
        <v>0.6</v>
      </c>
      <c r="H86" s="43">
        <v>0.6</v>
      </c>
      <c r="I86" s="43">
        <v>14.7</v>
      </c>
      <c r="J86" s="43">
        <v>70.5</v>
      </c>
      <c r="K86" s="44">
        <v>338</v>
      </c>
      <c r="L86" s="43">
        <v>13.3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>SUM(G82:G88)</f>
        <v>23.35</v>
      </c>
      <c r="H89" s="19">
        <f>SUM(H82:H88)</f>
        <v>17.950000000000003</v>
      </c>
      <c r="I89" s="19">
        <f>SUM(I82:I88)</f>
        <v>73.23</v>
      </c>
      <c r="J89" s="19">
        <f>SUM(J82:J88)</f>
        <v>545.4</v>
      </c>
      <c r="K89" s="25"/>
      <c r="L89" s="19">
        <f>SUM(L82:L88)</f>
        <v>78.839999999999989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660</v>
      </c>
      <c r="G100" s="32">
        <f>G89+G99</f>
        <v>23.35</v>
      </c>
      <c r="H100" s="32">
        <f>H89+H99</f>
        <v>17.950000000000003</v>
      </c>
      <c r="I100" s="32">
        <f>I89+I99</f>
        <v>73.23</v>
      </c>
      <c r="J100" s="32">
        <f>J89+J99</f>
        <v>545.4</v>
      </c>
      <c r="K100" s="32"/>
      <c r="L100" s="32">
        <f>L89+L99</f>
        <v>78.839999999999989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3" t="s">
        <v>69</v>
      </c>
      <c r="F101" s="40">
        <v>250</v>
      </c>
      <c r="G101" s="40">
        <v>6.9</v>
      </c>
      <c r="H101" s="40">
        <v>12.7</v>
      </c>
      <c r="I101" s="40">
        <v>49.38</v>
      </c>
      <c r="J101" s="40">
        <v>340.9</v>
      </c>
      <c r="K101" s="41">
        <v>175</v>
      </c>
      <c r="L101" s="40">
        <v>18.77</v>
      </c>
    </row>
    <row r="102" spans="1:12" ht="15">
      <c r="A102" s="23"/>
      <c r="B102" s="15"/>
      <c r="C102" s="11"/>
      <c r="D102" s="51" t="s">
        <v>70</v>
      </c>
      <c r="E102" s="42" t="s">
        <v>48</v>
      </c>
      <c r="F102" s="43">
        <v>50</v>
      </c>
      <c r="G102" s="43">
        <v>6.27</v>
      </c>
      <c r="H102" s="43">
        <v>7.86</v>
      </c>
      <c r="I102" s="43">
        <v>14.83</v>
      </c>
      <c r="J102" s="43">
        <v>155</v>
      </c>
      <c r="K102" s="44">
        <v>3</v>
      </c>
      <c r="L102" s="43">
        <v>13.46</v>
      </c>
    </row>
    <row r="103" spans="1:12" ht="1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>
        <v>3.86</v>
      </c>
    </row>
    <row r="104" spans="1:12" ht="15">
      <c r="A104" s="23"/>
      <c r="B104" s="15"/>
      <c r="C104" s="11"/>
      <c r="D104" s="7" t="s">
        <v>23</v>
      </c>
      <c r="E104" s="42" t="s">
        <v>58</v>
      </c>
      <c r="F104" s="43">
        <v>60</v>
      </c>
      <c r="G104" s="43">
        <v>4.8</v>
      </c>
      <c r="H104" s="43">
        <v>0.6</v>
      </c>
      <c r="I104" s="43">
        <v>29.8</v>
      </c>
      <c r="J104" s="43">
        <v>138.6</v>
      </c>
      <c r="K104" s="44" t="s">
        <v>47</v>
      </c>
      <c r="L104" s="43">
        <v>2.94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51" t="s">
        <v>70</v>
      </c>
      <c r="E106" s="42" t="s">
        <v>40</v>
      </c>
      <c r="F106" s="43">
        <v>40</v>
      </c>
      <c r="G106" s="43">
        <v>5.08</v>
      </c>
      <c r="H106" s="43">
        <v>4.5999999999999996</v>
      </c>
      <c r="I106" s="43">
        <v>0.28000000000000003</v>
      </c>
      <c r="J106" s="43">
        <v>63</v>
      </c>
      <c r="K106" s="44">
        <v>209</v>
      </c>
      <c r="L106" s="43">
        <v>14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>SUM(G101:G107)</f>
        <v>23.18</v>
      </c>
      <c r="H108" s="19">
        <f>SUM(H101:H107)</f>
        <v>25.78</v>
      </c>
      <c r="I108" s="19">
        <f>SUM(I101:I107)</f>
        <v>109.49000000000001</v>
      </c>
      <c r="J108" s="19">
        <f>SUM(J101:J107)</f>
        <v>759.5</v>
      </c>
      <c r="K108" s="25"/>
      <c r="L108" s="19">
        <f>SUM(L101:L107)</f>
        <v>53.03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600</v>
      </c>
      <c r="G119" s="32">
        <f>G108+G118</f>
        <v>23.18</v>
      </c>
      <c r="H119" s="32">
        <f>H108+H118</f>
        <v>25.78</v>
      </c>
      <c r="I119" s="32">
        <f>I108+I118</f>
        <v>109.49000000000001</v>
      </c>
      <c r="J119" s="32">
        <f>J108+J118</f>
        <v>759.5</v>
      </c>
      <c r="K119" s="32"/>
      <c r="L119" s="32">
        <f>L108+L118</f>
        <v>53.03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3" t="s">
        <v>71</v>
      </c>
      <c r="F120" s="40">
        <v>90</v>
      </c>
      <c r="G120" s="40">
        <v>13</v>
      </c>
      <c r="H120" s="40">
        <v>11</v>
      </c>
      <c r="I120" s="40">
        <v>3.4</v>
      </c>
      <c r="J120" s="40">
        <v>163</v>
      </c>
      <c r="K120" s="41">
        <v>245</v>
      </c>
      <c r="L120" s="40">
        <v>60.96</v>
      </c>
    </row>
    <row r="121" spans="1:12" ht="15">
      <c r="A121" s="14"/>
      <c r="B121" s="15"/>
      <c r="C121" s="11"/>
      <c r="D121" s="51" t="s">
        <v>67</v>
      </c>
      <c r="E121" s="52" t="s">
        <v>72</v>
      </c>
      <c r="F121" s="43">
        <v>200</v>
      </c>
      <c r="G121" s="43">
        <f>8.29+0.29</f>
        <v>8.5799999999999983</v>
      </c>
      <c r="H121" s="43">
        <f>8.95+2.96</f>
        <v>11.91</v>
      </c>
      <c r="I121" s="43">
        <f>37.37+3.98</f>
        <v>41.349999999999994</v>
      </c>
      <c r="J121" s="43">
        <f>262.5+46.15</f>
        <v>308.64999999999998</v>
      </c>
      <c r="K121" s="44">
        <f>171</f>
        <v>171</v>
      </c>
      <c r="L121" s="43">
        <v>7.37</v>
      </c>
    </row>
    <row r="122" spans="1:12" ht="1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377</v>
      </c>
      <c r="L122" s="43">
        <v>3.86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60</v>
      </c>
      <c r="G123" s="43">
        <v>4.8</v>
      </c>
      <c r="H123" s="43">
        <v>0.6</v>
      </c>
      <c r="I123" s="43">
        <v>29.8</v>
      </c>
      <c r="J123" s="43">
        <v>138.6</v>
      </c>
      <c r="K123" s="44" t="s">
        <v>47</v>
      </c>
      <c r="L123" s="43">
        <v>2.94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>SUM(G120:G126)</f>
        <v>26.509999999999998</v>
      </c>
      <c r="H127" s="19">
        <f>SUM(H120:H126)</f>
        <v>23.53</v>
      </c>
      <c r="I127" s="19">
        <f>SUM(I120:I126)</f>
        <v>89.749999999999986</v>
      </c>
      <c r="J127" s="19">
        <f>SUM(J120:J126)</f>
        <v>672.25</v>
      </c>
      <c r="K127" s="25"/>
      <c r="L127" s="19">
        <f>SUM(L120:L126)</f>
        <v>75.13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550</v>
      </c>
      <c r="G138" s="32">
        <f>G127+G137</f>
        <v>26.509999999999998</v>
      </c>
      <c r="H138" s="32">
        <f>H127+H137</f>
        <v>23.53</v>
      </c>
      <c r="I138" s="32">
        <f>I127+I137</f>
        <v>89.749999999999986</v>
      </c>
      <c r="J138" s="32">
        <f>J127+J137</f>
        <v>672.25</v>
      </c>
      <c r="K138" s="32"/>
      <c r="L138" s="32">
        <f>L127+L137</f>
        <v>75.13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140</v>
      </c>
      <c r="G139" s="40">
        <v>14.09</v>
      </c>
      <c r="H139" s="40">
        <v>18.79</v>
      </c>
      <c r="I139" s="40">
        <v>5.89</v>
      </c>
      <c r="J139" s="40">
        <v>249</v>
      </c>
      <c r="K139" s="41">
        <v>288</v>
      </c>
      <c r="L139" s="40">
        <f>40.96+5.18</f>
        <v>46.14</v>
      </c>
    </row>
    <row r="140" spans="1:12" ht="15">
      <c r="A140" s="23"/>
      <c r="B140" s="15"/>
      <c r="C140" s="11"/>
      <c r="D140" s="51" t="s">
        <v>67</v>
      </c>
      <c r="E140" s="42" t="s">
        <v>59</v>
      </c>
      <c r="F140" s="43">
        <v>150</v>
      </c>
      <c r="G140" s="43">
        <v>6.41</v>
      </c>
      <c r="H140" s="43">
        <v>8.6199999999999992</v>
      </c>
      <c r="I140" s="43">
        <v>36.78</v>
      </c>
      <c r="J140" s="43">
        <v>250.31</v>
      </c>
      <c r="K140" s="44">
        <v>171</v>
      </c>
      <c r="L140" s="43">
        <v>4.7300000000000004</v>
      </c>
    </row>
    <row r="141" spans="1:12" ht="1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0.16</v>
      </c>
      <c r="H141" s="43">
        <v>0.16</v>
      </c>
      <c r="I141" s="43">
        <v>26.8</v>
      </c>
      <c r="J141" s="43">
        <v>114.6</v>
      </c>
      <c r="K141" s="44">
        <v>342</v>
      </c>
      <c r="L141" s="43">
        <v>5.23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60</v>
      </c>
      <c r="G142" s="43">
        <v>4.8</v>
      </c>
      <c r="H142" s="43">
        <v>0.6</v>
      </c>
      <c r="I142" s="43">
        <v>29.8</v>
      </c>
      <c r="J142" s="43">
        <v>138.6</v>
      </c>
      <c r="K142" s="44" t="s">
        <v>47</v>
      </c>
      <c r="L142" s="43">
        <v>2.94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25.46</v>
      </c>
      <c r="H146" s="19">
        <f>SUM(H139:H145)</f>
        <v>28.169999999999998</v>
      </c>
      <c r="I146" s="19">
        <f>SUM(I139:I145)</f>
        <v>99.27</v>
      </c>
      <c r="J146" s="19">
        <f>SUM(J139:J145)</f>
        <v>752.51</v>
      </c>
      <c r="K146" s="25"/>
      <c r="L146" s="19">
        <f>SUM(L139:L145)</f>
        <v>59.040000000000006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550</v>
      </c>
      <c r="G157" s="32">
        <f>G146+G156</f>
        <v>25.46</v>
      </c>
      <c r="H157" s="32">
        <f>H146+H156</f>
        <v>28.169999999999998</v>
      </c>
      <c r="I157" s="32">
        <f>I146+I156</f>
        <v>99.27</v>
      </c>
      <c r="J157" s="32">
        <f>J146+J156</f>
        <v>752.51</v>
      </c>
      <c r="K157" s="32"/>
      <c r="L157" s="32">
        <f>L146+L156</f>
        <v>59.040000000000006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44</v>
      </c>
      <c r="F158" s="40">
        <v>100</v>
      </c>
      <c r="G158" s="40">
        <v>15.48</v>
      </c>
      <c r="H158" s="40">
        <v>12.81</v>
      </c>
      <c r="I158" s="40">
        <v>3.6</v>
      </c>
      <c r="J158" s="40">
        <v>191.45</v>
      </c>
      <c r="K158" s="41">
        <v>230</v>
      </c>
      <c r="L158" s="40">
        <v>33.659999999999997</v>
      </c>
    </row>
    <row r="159" spans="1:12" ht="15">
      <c r="A159" s="23"/>
      <c r="B159" s="15"/>
      <c r="C159" s="11"/>
      <c r="D159" s="51" t="s">
        <v>67</v>
      </c>
      <c r="E159" s="52" t="s">
        <v>73</v>
      </c>
      <c r="F159" s="43">
        <v>150</v>
      </c>
      <c r="G159" s="43">
        <v>3.65</v>
      </c>
      <c r="H159" s="43">
        <v>5.37</v>
      </c>
      <c r="I159" s="43">
        <v>36.68</v>
      </c>
      <c r="J159" s="43">
        <v>209.7</v>
      </c>
      <c r="K159" s="44">
        <v>171</v>
      </c>
      <c r="L159" s="43">
        <v>6.71</v>
      </c>
    </row>
    <row r="160" spans="1:12" ht="1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>
        <v>3.86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4.8</v>
      </c>
      <c r="H161" s="43">
        <v>0.6</v>
      </c>
      <c r="I161" s="43">
        <v>29.8</v>
      </c>
      <c r="J161" s="43">
        <v>138.6</v>
      </c>
      <c r="K161" s="44" t="s">
        <v>47</v>
      </c>
      <c r="L161" s="43">
        <v>2.94</v>
      </c>
    </row>
    <row r="162" spans="1:12" ht="15">
      <c r="A162" s="23"/>
      <c r="B162" s="15"/>
      <c r="C162" s="11"/>
      <c r="D162" s="7" t="s">
        <v>24</v>
      </c>
      <c r="E162" s="52" t="s">
        <v>75</v>
      </c>
      <c r="F162" s="43">
        <v>250</v>
      </c>
      <c r="G162" s="43">
        <v>3.75</v>
      </c>
      <c r="H162" s="43">
        <v>1.25</v>
      </c>
      <c r="I162" s="43">
        <v>52.5</v>
      </c>
      <c r="J162" s="43">
        <v>240</v>
      </c>
      <c r="K162" s="44">
        <v>338</v>
      </c>
      <c r="L162" s="43">
        <v>50</v>
      </c>
    </row>
    <row r="163" spans="1:12" ht="15">
      <c r="A163" s="23"/>
      <c r="B163" s="15"/>
      <c r="C163" s="11"/>
      <c r="D163" s="6" t="s">
        <v>52</v>
      </c>
      <c r="E163" s="52" t="s">
        <v>74</v>
      </c>
      <c r="F163" s="43">
        <v>60</v>
      </c>
      <c r="G163" s="43">
        <v>0.99</v>
      </c>
      <c r="H163" s="43">
        <v>2.4700000000000002</v>
      </c>
      <c r="I163" s="43">
        <v>4.37</v>
      </c>
      <c r="J163" s="43">
        <v>43.74</v>
      </c>
      <c r="K163" s="44">
        <v>53</v>
      </c>
      <c r="L163" s="43">
        <v>7.25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820</v>
      </c>
      <c r="G165" s="19">
        <f>SUM(G158:G164)</f>
        <v>28.799999999999997</v>
      </c>
      <c r="H165" s="19">
        <f>SUM(H158:H164)</f>
        <v>22.52</v>
      </c>
      <c r="I165" s="19">
        <f>SUM(I158:I164)</f>
        <v>142.15</v>
      </c>
      <c r="J165" s="19">
        <f>SUM(J158:J164)</f>
        <v>885.49</v>
      </c>
      <c r="K165" s="25"/>
      <c r="L165" s="19">
        <f>SUM(L158:L164)</f>
        <v>104.41999999999999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820</v>
      </c>
      <c r="G176" s="32">
        <f>G165+G175</f>
        <v>28.799999999999997</v>
      </c>
      <c r="H176" s="32">
        <f>H165+H175</f>
        <v>22.52</v>
      </c>
      <c r="I176" s="32">
        <f>I165+I175</f>
        <v>142.15</v>
      </c>
      <c r="J176" s="32">
        <f>J165+J175</f>
        <v>885.49</v>
      </c>
      <c r="K176" s="32"/>
      <c r="L176" s="32">
        <f>L165+L175</f>
        <v>104.41999999999999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100</v>
      </c>
      <c r="G177" s="40">
        <v>14.3</v>
      </c>
      <c r="H177" s="40">
        <v>13.7</v>
      </c>
      <c r="I177" s="40">
        <v>13.3</v>
      </c>
      <c r="J177" s="40">
        <v>234</v>
      </c>
      <c r="K177" s="41">
        <v>294</v>
      </c>
      <c r="L177" s="40">
        <v>49.14</v>
      </c>
    </row>
    <row r="178" spans="1:12" ht="15">
      <c r="A178" s="23"/>
      <c r="B178" s="15"/>
      <c r="C178" s="11"/>
      <c r="D178" s="51" t="s">
        <v>67</v>
      </c>
      <c r="E178" s="52" t="s">
        <v>76</v>
      </c>
      <c r="F178" s="54">
        <v>150</v>
      </c>
      <c r="G178" s="54">
        <v>5.66</v>
      </c>
      <c r="H178" s="54">
        <v>0.67</v>
      </c>
      <c r="I178" s="54">
        <v>31.92</v>
      </c>
      <c r="J178" s="54">
        <v>156.30000000000001</v>
      </c>
      <c r="K178" s="55">
        <v>202</v>
      </c>
      <c r="L178" s="43">
        <v>5.7</v>
      </c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4.08</v>
      </c>
      <c r="H179" s="43">
        <v>3.54</v>
      </c>
      <c r="I179" s="43">
        <v>17.579999999999998</v>
      </c>
      <c r="J179" s="43">
        <v>118.6</v>
      </c>
      <c r="K179" s="44">
        <v>382</v>
      </c>
      <c r="L179" s="43">
        <v>11.9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60</v>
      </c>
      <c r="G180" s="43">
        <v>4.8</v>
      </c>
      <c r="H180" s="43">
        <v>0.6</v>
      </c>
      <c r="I180" s="43">
        <v>29.8</v>
      </c>
      <c r="J180" s="43">
        <v>138.6</v>
      </c>
      <c r="K180" s="44" t="s">
        <v>47</v>
      </c>
      <c r="L180" s="43">
        <v>2.94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51" t="s">
        <v>52</v>
      </c>
      <c r="E182" s="52" t="s">
        <v>45</v>
      </c>
      <c r="F182" s="43">
        <v>60</v>
      </c>
      <c r="G182" s="43">
        <v>0.79</v>
      </c>
      <c r="H182" s="43">
        <v>1.95</v>
      </c>
      <c r="I182" s="43">
        <v>3.88</v>
      </c>
      <c r="J182" s="43">
        <v>36.24</v>
      </c>
      <c r="K182" s="44">
        <v>45</v>
      </c>
      <c r="L182" s="43">
        <v>4.58</v>
      </c>
    </row>
    <row r="183" spans="1:12" ht="15">
      <c r="A183" s="23"/>
      <c r="B183" s="15"/>
      <c r="C183" s="11"/>
      <c r="D183" s="51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>SUM(G177:G183)</f>
        <v>29.63</v>
      </c>
      <c r="H184" s="19">
        <f>SUM(H177:H183)</f>
        <v>20.46</v>
      </c>
      <c r="I184" s="19">
        <f>SUM(I177:I183)</f>
        <v>96.47999999999999</v>
      </c>
      <c r="J184" s="19">
        <f>SUM(J177:J183)</f>
        <v>683.74</v>
      </c>
      <c r="K184" s="25"/>
      <c r="L184" s="19">
        <f>SUM(L177:L183)</f>
        <v>74.260000000000005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570</v>
      </c>
      <c r="G195" s="32">
        <f>G184+G194</f>
        <v>29.63</v>
      </c>
      <c r="H195" s="32">
        <f>H184+H194</f>
        <v>20.46</v>
      </c>
      <c r="I195" s="32">
        <f>I184+I194</f>
        <v>96.47999999999999</v>
      </c>
      <c r="J195" s="32">
        <f>J184+J194</f>
        <v>683.74</v>
      </c>
      <c r="K195" s="32"/>
      <c r="L195" s="32">
        <f>L184+L194</f>
        <v>74.260000000000005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599</v>
      </c>
      <c r="G196" s="34">
        <f>(G24+G43+G62+G81+G100+G119+G138+G157+G176+G195)/(IF(G24=0,0,1)+IF(G43=0,0,1)+IF(G62=0,0,1)+IF(G81=0,0,1)+IF(G100=0,0,1)+IF(G119=0,0,1)+IF(G138=0,0,1)+IF(G157=0,0,1)+IF(G176=0,0,1)+IF(G195=0,0,1))</f>
        <v>25.75</v>
      </c>
      <c r="H196" s="34">
        <f>(H24+H43+H62+H81+H100+H119+H138+H157+H176+H195)/(IF(H24=0,0,1)+IF(H43=0,0,1)+IF(H62=0,0,1)+IF(H81=0,0,1)+IF(H100=0,0,1)+IF(H119=0,0,1)+IF(H138=0,0,1)+IF(H157=0,0,1)+IF(H176=0,0,1)+IF(H195=0,0,1))</f>
        <v>23.391000000000002</v>
      </c>
      <c r="I196" s="34">
        <f>(I24+I43+I62+I81+I100+I119+I138+I157+I176+I195)/(IF(I24=0,0,1)+IF(I43=0,0,1)+IF(I62=0,0,1)+IF(I81=0,0,1)+IF(I100=0,0,1)+IF(I119=0,0,1)+IF(I138=0,0,1)+IF(I157=0,0,1)+IF(I176=0,0,1)+IF(I195=0,0,1))</f>
        <v>97.138999999999996</v>
      </c>
      <c r="J196" s="34">
        <f>(J24+J43+J62+J81+J100+J119+J138+J157+J176+J195)/(IF(J24=0,0,1)+IF(J43=0,0,1)+IF(J62=0,0,1)+IF(J81=0,0,1)+IF(J100=0,0,1)+IF(J119=0,0,1)+IF(J138=0,0,1)+IF(J157=0,0,1)+IF(J176=0,0,1)+IF(J195=0,0,1))</f>
        <v>700.53700000000003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73.203999999999979</v>
      </c>
    </row>
  </sheetData>
  <sheetProtection sheet="1" objects="1" scenarios="1"/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81:D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IT_comp</cp:lastModifiedBy>
  <dcterms:created xsi:type="dcterms:W3CDTF">2022-05-16T14:23:56Z</dcterms:created>
  <dcterms:modified xsi:type="dcterms:W3CDTF">2025-01-13T09:18:59Z</dcterms:modified>
</cp:coreProperties>
</file>