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11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58" i="1"/>
  <c r="L70"/>
  <c r="L81"/>
  <c r="L51"/>
  <c r="L62"/>
  <c r="L184"/>
  <c r="L195"/>
  <c r="L165"/>
  <c r="L176"/>
  <c r="L146"/>
  <c r="L157"/>
  <c r="L32"/>
  <c r="L43"/>
  <c r="J177"/>
  <c r="I177"/>
  <c r="H177"/>
  <c r="H184"/>
  <c r="H195"/>
  <c r="H196"/>
  <c r="G177"/>
  <c r="G184"/>
  <c r="G195"/>
  <c r="G196"/>
  <c r="F177"/>
  <c r="J158"/>
  <c r="J165"/>
  <c r="J176"/>
  <c r="I158"/>
  <c r="H158"/>
  <c r="H165"/>
  <c r="H176"/>
  <c r="G158"/>
  <c r="J139"/>
  <c r="I139"/>
  <c r="H139"/>
  <c r="G139"/>
  <c r="G146"/>
  <c r="G157"/>
  <c r="J63"/>
  <c r="I63"/>
  <c r="I70"/>
  <c r="I81"/>
  <c r="H63"/>
  <c r="H70"/>
  <c r="H81"/>
  <c r="G63"/>
  <c r="G70"/>
  <c r="G81"/>
  <c r="J44"/>
  <c r="I44"/>
  <c r="H44"/>
  <c r="G44"/>
  <c r="J25"/>
  <c r="I25"/>
  <c r="H25"/>
  <c r="H32"/>
  <c r="H43"/>
  <c r="G25"/>
  <c r="F139"/>
  <c r="F63"/>
  <c r="F44"/>
  <c r="F51"/>
  <c r="F62"/>
  <c r="F25"/>
  <c r="J184"/>
  <c r="J195"/>
  <c r="J196"/>
  <c r="F184"/>
  <c r="F195"/>
  <c r="J146"/>
  <c r="J157"/>
  <c r="I146"/>
  <c r="I157"/>
  <c r="J127"/>
  <c r="J138"/>
  <c r="H127"/>
  <c r="H138"/>
  <c r="J51"/>
  <c r="J62"/>
  <c r="I51"/>
  <c r="I62"/>
  <c r="H51"/>
  <c r="H62"/>
  <c r="G51"/>
  <c r="G62"/>
  <c r="B195"/>
  <c r="A195"/>
  <c r="L194"/>
  <c r="J194"/>
  <c r="I194"/>
  <c r="H194"/>
  <c r="G194"/>
  <c r="F194"/>
  <c r="B185"/>
  <c r="A185"/>
  <c r="I184"/>
  <c r="I195"/>
  <c r="I196"/>
  <c r="B176"/>
  <c r="A176"/>
  <c r="L175"/>
  <c r="J175"/>
  <c r="I175"/>
  <c r="H175"/>
  <c r="G175"/>
  <c r="F175"/>
  <c r="B166"/>
  <c r="A166"/>
  <c r="I165"/>
  <c r="I176"/>
  <c r="G165"/>
  <c r="G176"/>
  <c r="F165"/>
  <c r="F176"/>
  <c r="B157"/>
  <c r="A157"/>
  <c r="L156"/>
  <c r="J156"/>
  <c r="I156"/>
  <c r="H156"/>
  <c r="G156"/>
  <c r="F156"/>
  <c r="B147"/>
  <c r="A147"/>
  <c r="H146"/>
  <c r="H157"/>
  <c r="F146"/>
  <c r="F157"/>
  <c r="B138"/>
  <c r="A138"/>
  <c r="L137"/>
  <c r="J137"/>
  <c r="I137"/>
  <c r="H137"/>
  <c r="G137"/>
  <c r="F137"/>
  <c r="B128"/>
  <c r="A128"/>
  <c r="L127"/>
  <c r="L138"/>
  <c r="I127"/>
  <c r="I138"/>
  <c r="G127"/>
  <c r="G138"/>
  <c r="F127"/>
  <c r="F138"/>
  <c r="B119"/>
  <c r="A119"/>
  <c r="L118"/>
  <c r="J118"/>
  <c r="I118"/>
  <c r="H118"/>
  <c r="G118"/>
  <c r="F118"/>
  <c r="B109"/>
  <c r="A109"/>
  <c r="L108"/>
  <c r="L119"/>
  <c r="J108"/>
  <c r="J119"/>
  <c r="I108"/>
  <c r="I119"/>
  <c r="H108"/>
  <c r="H119"/>
  <c r="G108"/>
  <c r="G119"/>
  <c r="F108"/>
  <c r="F119"/>
  <c r="B100"/>
  <c r="A100"/>
  <c r="L99"/>
  <c r="J99"/>
  <c r="I99"/>
  <c r="H99"/>
  <c r="G99"/>
  <c r="F99"/>
  <c r="B90"/>
  <c r="A90"/>
  <c r="L89"/>
  <c r="L100"/>
  <c r="J89"/>
  <c r="J100"/>
  <c r="I89"/>
  <c r="I100"/>
  <c r="H89"/>
  <c r="H100"/>
  <c r="G89"/>
  <c r="G100"/>
  <c r="F89"/>
  <c r="F100"/>
  <c r="B81"/>
  <c r="A81"/>
  <c r="L80"/>
  <c r="J80"/>
  <c r="I80"/>
  <c r="H80"/>
  <c r="G80"/>
  <c r="F80"/>
  <c r="B71"/>
  <c r="A71"/>
  <c r="J70"/>
  <c r="J81"/>
  <c r="F70"/>
  <c r="F8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J32"/>
  <c r="J43"/>
  <c r="I32"/>
  <c r="I43"/>
  <c r="G32"/>
  <c r="G43"/>
  <c r="F32"/>
  <c r="F43"/>
  <c r="B24"/>
  <c r="A24"/>
  <c r="L23"/>
  <c r="J23"/>
  <c r="I23"/>
  <c r="H23"/>
  <c r="G23"/>
  <c r="F23"/>
  <c r="B14"/>
  <c r="A14"/>
  <c r="L13"/>
  <c r="L24"/>
  <c r="J13"/>
  <c r="J24"/>
  <c r="I13"/>
  <c r="I24"/>
  <c r="H13"/>
  <c r="H24"/>
  <c r="G13"/>
  <c r="G24"/>
  <c r="F13"/>
  <c r="F24"/>
  <c r="F196"/>
  <c r="L196"/>
</calcChain>
</file>

<file path=xl/sharedStrings.xml><?xml version="1.0" encoding="utf-8"?>
<sst xmlns="http://schemas.openxmlformats.org/spreadsheetml/2006/main" count="261" uniqueCount="82">
  <si>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</si>
  <si>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</si>
  <si>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</si>
  <si>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</si>
  <si>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</si>
  <si>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</si>
  <si>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</si>
  <si>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</si>
  <si>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</si>
  <si>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</si>
  <si>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</si>
  <si>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</si>
  <si>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</si>
  <si>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</si>
  <si>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</si>
  <si>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</si>
  <si>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</si>
  <si>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</si>
  <si>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</si>
  <si>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</si>
  <si>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</si>
  <si>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</si>
  <si>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</si>
  <si>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</si>
  <si>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</si>
  <si>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</si>
  <si>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</si>
  <si>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</si>
  <si>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</si>
  <si>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</si>
  <si>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</si>
  <si>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</si>
  <si>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</si>
  <si>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</si>
  <si>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</si>
  <si>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</si>
  <si>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</si>
  <si>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</si>
  <si>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</si>
  <si>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БЛЯНИХОВ К.В.</t>
  </si>
  <si>
    <t>ХЛЕБ ПШЕНИЧНЫЙ/РЖАНОЙ</t>
  </si>
  <si>
    <t>КАКАО С МОЛОКОМ</t>
  </si>
  <si>
    <t>ДИРЕКТОР</t>
  </si>
  <si>
    <t>ПР</t>
  </si>
  <si>
    <t>ЧАЙ С ЛИМОНОМ</t>
  </si>
  <si>
    <t>САЛАТ</t>
  </si>
  <si>
    <t>МБОУ "СОШ №33"</t>
  </si>
  <si>
    <t>ЗАКУСКА</t>
  </si>
  <si>
    <t>ЯЙЦО ВАРЕНОЕ</t>
  </si>
  <si>
    <t>ЧАЙ  С ЛИМОНОМ</t>
  </si>
  <si>
    <t>294/302</t>
  </si>
  <si>
    <t>СОУС СМЕТАННЫЙ</t>
  </si>
  <si>
    <t>ГОР.БЛЮД 2</t>
  </si>
  <si>
    <t>268/203</t>
  </si>
  <si>
    <t>САЛАТ ИЗ ОТВАРНОЙ СВЕКЛЫ</t>
  </si>
  <si>
    <t>ПЛОВ ИЗ ПТИЦЫ</t>
  </si>
  <si>
    <t>ПТИЦА ЗАПЕЧЕННАЯ С КАРТОФЕЛЕМ</t>
  </si>
  <si>
    <t>293/147</t>
  </si>
  <si>
    <t>ГУЛЯШ ИЗ ГОВЯДИНЫ С КАШЕЙ РАССЫПЧАТОЙ ГРЕЧНЕВОЙ</t>
  </si>
  <si>
    <t>260/302</t>
  </si>
  <si>
    <t>БИТОЧКИ ИЗ ГОВЯДИНЫ С МАКАРОНАМИ ОТВАРНЫМИ С МАСЛОМ</t>
  </si>
  <si>
    <t>СУП  МОЛОЧНЫЙ С РИСОВОЙ КРУПОЙ</t>
  </si>
  <si>
    <t>СЫР ПОРЦИЯМИ (ГОЛЛАНДСКИЙ)</t>
  </si>
  <si>
    <t xml:space="preserve">БИТОЧКИ КУРИНЫЕ С КАШЕЙ РАССЫПЧАТОЙ ПШЕННОЙ </t>
  </si>
  <si>
    <t>КОТЛЕТЫ,БИТОЧКИ ИЗ ГОВЯДИНЫ С МАКАРОНАМИ ОТВ С МАСЛОМ</t>
  </si>
  <si>
    <t>КАПУСТА ТУШЕННАЯ</t>
  </si>
  <si>
    <t>КОМПОТ ИЗ СВЕЖИХ ПЛОДОВ (ЯБЛОКИ)</t>
  </si>
  <si>
    <t>ПЛОДЫ ИЛИ ЯГОДЫ СВЕЖИЕ (ЯБЛОКИ)</t>
  </si>
  <si>
    <t>СУП МОЛОЧНЫЙ С КРУПОЙ ГРЕЧНЕВОЙ</t>
  </si>
  <si>
    <t>СЫР  ПОРЦИЯМИ (ГОЛЛАНДСКИЙ)</t>
  </si>
  <si>
    <t>ПЛОДЫ ИЛИ ЯГОДЫ СВЕЖИЕ (БАНАНЫ)</t>
  </si>
  <si>
    <t>КАПУСТА ТУШЕНАЯ</t>
  </si>
  <si>
    <t>ЧАЙ С САХАРОМ</t>
  </si>
  <si>
    <t>закуска1</t>
  </si>
  <si>
    <t>закуска2</t>
  </si>
  <si>
    <t>СЛАДКОЕ</t>
  </si>
  <si>
    <t>ЗАКУСКА1</t>
  </si>
  <si>
    <t>ЗАКУСКА2</t>
  </si>
  <si>
    <t>ПЕЧЕНЬЕ</t>
  </si>
  <si>
    <t>КОТЛЕТА РЫБНАЯ С КАРТОФЕЛЬНЫМ ПЮРЕ</t>
  </si>
  <si>
    <t>234/312</t>
  </si>
  <si>
    <t>КОТЛЕТА РЫБНАЯ  С КАРТОФЕЛЬНЫМ ПЮРЕ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</si>
</sst>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theme="1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7" sqref="F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46</v>
      </c>
      <c r="D1" s="60"/>
      <c r="E1" s="60"/>
      <c r="F1" s="12" t="s">
        <v>16</v>
      </c>
      <c r="G1" s="2" t="s">
        <v>17</v>
      </c>
      <c r="H1" s="61" t="s">
        <v>42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39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61</v>
      </c>
      <c r="F6" s="40">
        <v>200</v>
      </c>
      <c r="G6" s="40">
        <v>4.82</v>
      </c>
      <c r="H6" s="40">
        <v>1.02</v>
      </c>
      <c r="I6" s="40">
        <v>16.829999999999998</v>
      </c>
      <c r="J6" s="40">
        <v>132.4</v>
      </c>
      <c r="K6" s="41">
        <v>121</v>
      </c>
      <c r="L6" s="40">
        <v>12.54</v>
      </c>
    </row>
    <row r="7" spans="1:12" ht="15">
      <c r="A7" s="23"/>
      <c r="B7" s="15"/>
      <c r="C7" s="11"/>
      <c r="D7" s="6" t="s">
        <v>73</v>
      </c>
      <c r="E7" s="42" t="s">
        <v>62</v>
      </c>
      <c r="F7" s="43">
        <v>15</v>
      </c>
      <c r="G7" s="43">
        <v>5.2</v>
      </c>
      <c r="H7" s="43">
        <v>5.4</v>
      </c>
      <c r="I7" s="43">
        <v>0</v>
      </c>
      <c r="J7" s="43">
        <v>70</v>
      </c>
      <c r="K7" s="44">
        <v>15</v>
      </c>
      <c r="L7" s="43">
        <v>10.5</v>
      </c>
    </row>
    <row r="8" spans="1:12" ht="1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0.13</v>
      </c>
      <c r="H8" s="43">
        <v>0.02</v>
      </c>
      <c r="I8" s="43">
        <v>10.25</v>
      </c>
      <c r="J8" s="43">
        <v>41.68</v>
      </c>
      <c r="K8" s="44">
        <v>377</v>
      </c>
      <c r="L8" s="43">
        <v>4.5199999999999996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60</v>
      </c>
      <c r="G9" s="43">
        <v>0.92</v>
      </c>
      <c r="H9" s="43">
        <v>0.84</v>
      </c>
      <c r="I9" s="43">
        <v>4.78</v>
      </c>
      <c r="J9" s="43">
        <v>117</v>
      </c>
      <c r="K9" s="44" t="s">
        <v>43</v>
      </c>
      <c r="L9" s="43">
        <v>3.6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74</v>
      </c>
      <c r="E11" s="42" t="s">
        <v>48</v>
      </c>
      <c r="F11" s="43">
        <v>40</v>
      </c>
      <c r="G11" s="43">
        <v>5.08</v>
      </c>
      <c r="H11" s="43">
        <v>4.5999999999999996</v>
      </c>
      <c r="I11" s="43">
        <v>0.28000000000000003</v>
      </c>
      <c r="J11" s="43">
        <v>63</v>
      </c>
      <c r="K11" s="44">
        <v>209</v>
      </c>
      <c r="L11" s="43">
        <v>15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>SUM(G6:G12)</f>
        <v>16.149999999999999</v>
      </c>
      <c r="H13" s="19">
        <f>SUM(H6:H12)</f>
        <v>11.879999999999999</v>
      </c>
      <c r="I13" s="19">
        <f>SUM(I6:I12)</f>
        <v>32.14</v>
      </c>
      <c r="J13" s="19">
        <f>SUM(J6:J12)</f>
        <v>424.08000000000004</v>
      </c>
      <c r="K13" s="25"/>
      <c r="L13" s="19">
        <f>SUM(L6:L12)</f>
        <v>46.16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515</v>
      </c>
      <c r="G24" s="32">
        <f>G13+G23</f>
        <v>16.149999999999999</v>
      </c>
      <c r="H24" s="32">
        <f>H13+H23</f>
        <v>11.879999999999999</v>
      </c>
      <c r="I24" s="32">
        <f>I13+I23</f>
        <v>32.14</v>
      </c>
      <c r="J24" s="32">
        <f>J13+J23</f>
        <v>424.08000000000004</v>
      </c>
      <c r="K24" s="32"/>
      <c r="L24" s="32">
        <f>L13+L23</f>
        <v>46.16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f>90+150</f>
        <v>240</v>
      </c>
      <c r="G25" s="40">
        <f>13.99+6.6</f>
        <v>20.59</v>
      </c>
      <c r="H25" s="40">
        <f>10.39+5.72</f>
        <v>16.11</v>
      </c>
      <c r="I25" s="40">
        <f>14.13+37.88</f>
        <v>52.010000000000005</v>
      </c>
      <c r="J25" s="40">
        <f>205.87+229.5</f>
        <v>435.37</v>
      </c>
      <c r="K25" s="41" t="s">
        <v>50</v>
      </c>
      <c r="L25" s="40">
        <v>58.95</v>
      </c>
    </row>
    <row r="26" spans="1:12" ht="15">
      <c r="A26" s="14"/>
      <c r="B26" s="15"/>
      <c r="C26" s="11"/>
      <c r="D26" s="51" t="s">
        <v>52</v>
      </c>
      <c r="E26" s="42" t="s">
        <v>51</v>
      </c>
      <c r="F26" s="54">
        <v>50</v>
      </c>
      <c r="G26" s="54">
        <v>0.71</v>
      </c>
      <c r="H26" s="54">
        <v>2.5</v>
      </c>
      <c r="I26" s="54">
        <v>2.94</v>
      </c>
      <c r="J26" s="54">
        <v>37.049999999999997</v>
      </c>
      <c r="K26" s="55">
        <v>330</v>
      </c>
      <c r="L26" s="43">
        <v>2.78</v>
      </c>
    </row>
    <row r="27" spans="1:12" ht="1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3.52</v>
      </c>
      <c r="H27" s="43">
        <v>3.72</v>
      </c>
      <c r="I27" s="43">
        <v>25.49</v>
      </c>
      <c r="J27" s="43">
        <v>145.19999999999999</v>
      </c>
      <c r="K27" s="44">
        <v>382</v>
      </c>
      <c r="L27" s="43">
        <v>12.84</v>
      </c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60</v>
      </c>
      <c r="G28" s="43">
        <v>0.92</v>
      </c>
      <c r="H28" s="43">
        <v>0.84</v>
      </c>
      <c r="I28" s="43">
        <v>4.78</v>
      </c>
      <c r="J28" s="43">
        <v>117</v>
      </c>
      <c r="K28" s="44" t="s">
        <v>43</v>
      </c>
      <c r="L28" s="43">
        <v>3.6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5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>SUM(G25:G31)</f>
        <v>25.740000000000002</v>
      </c>
      <c r="H32" s="19">
        <f>SUM(H25:H31)</f>
        <v>23.169999999999998</v>
      </c>
      <c r="I32" s="19">
        <f>SUM(I25:I31)</f>
        <v>85.22</v>
      </c>
      <c r="J32" s="19">
        <f>SUM(J25:J31)</f>
        <v>734.62</v>
      </c>
      <c r="K32" s="25"/>
      <c r="L32" s="19">
        <f>SUM(L25:L31)</f>
        <v>78.17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550</v>
      </c>
      <c r="G43" s="32">
        <f>G32+G42</f>
        <v>25.740000000000002</v>
      </c>
      <c r="H43" s="32">
        <f>H32+H42</f>
        <v>23.169999999999998</v>
      </c>
      <c r="I43" s="32">
        <f>I32+I42</f>
        <v>85.22</v>
      </c>
      <c r="J43" s="32">
        <f>J32+J42</f>
        <v>734.62</v>
      </c>
      <c r="K43" s="32"/>
      <c r="L43" s="32">
        <f>L32+L42</f>
        <v>78.17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53" t="s">
        <v>64</v>
      </c>
      <c r="F44" s="40">
        <f>90+150</f>
        <v>240</v>
      </c>
      <c r="G44" s="40">
        <f>15.55+5.52</f>
        <v>21.07</v>
      </c>
      <c r="H44" s="40">
        <f>11.55+4.52</f>
        <v>16.07</v>
      </c>
      <c r="I44" s="40">
        <f>15.7+26.45</f>
        <v>42.15</v>
      </c>
      <c r="J44" s="40">
        <f>228.75+168.45</f>
        <v>397.2</v>
      </c>
      <c r="K44" s="41" t="s">
        <v>53</v>
      </c>
      <c r="L44" s="40">
        <v>88</v>
      </c>
    </row>
    <row r="45" spans="1:12" ht="15">
      <c r="A45" s="23"/>
      <c r="B45" s="15"/>
      <c r="C45" s="11"/>
      <c r="D45" s="51" t="s">
        <v>47</v>
      </c>
      <c r="E45" s="52" t="s">
        <v>65</v>
      </c>
      <c r="F45" s="43">
        <v>60</v>
      </c>
      <c r="G45" s="43">
        <v>0.92</v>
      </c>
      <c r="H45" s="43">
        <v>4.4000000000000004</v>
      </c>
      <c r="I45" s="43">
        <v>5.78</v>
      </c>
      <c r="J45" s="43">
        <v>66.400000000000006</v>
      </c>
      <c r="K45" s="44">
        <v>139</v>
      </c>
      <c r="L45" s="43">
        <v>6.41</v>
      </c>
    </row>
    <row r="46" spans="1:12" ht="1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0.2</v>
      </c>
      <c r="H46" s="43">
        <v>0.2</v>
      </c>
      <c r="I46" s="43">
        <v>22.3</v>
      </c>
      <c r="J46" s="43">
        <v>110</v>
      </c>
      <c r="K46" s="44">
        <v>342</v>
      </c>
      <c r="L46" s="43">
        <v>5.33</v>
      </c>
    </row>
    <row r="47" spans="1:12" ht="15">
      <c r="A47" s="23"/>
      <c r="B47" s="15"/>
      <c r="C47" s="11"/>
      <c r="D47" s="7" t="s">
        <v>23</v>
      </c>
      <c r="E47" s="42" t="s">
        <v>40</v>
      </c>
      <c r="F47" s="43">
        <v>60</v>
      </c>
      <c r="G47" s="43">
        <v>0.92</v>
      </c>
      <c r="H47" s="43">
        <v>0.84</v>
      </c>
      <c r="I47" s="43">
        <v>4.78</v>
      </c>
      <c r="J47" s="43">
        <v>117</v>
      </c>
      <c r="K47" s="44" t="s">
        <v>43</v>
      </c>
      <c r="L47" s="43">
        <v>3.6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>SUM(G44:G50)</f>
        <v>23.110000000000003</v>
      </c>
      <c r="H51" s="19">
        <f>SUM(H44:H50)</f>
        <v>21.509999999999998</v>
      </c>
      <c r="I51" s="19">
        <f>SUM(I44:I50)</f>
        <v>75.010000000000005</v>
      </c>
      <c r="J51" s="19">
        <f>SUM(J44:J50)</f>
        <v>690.6</v>
      </c>
      <c r="K51" s="25"/>
      <c r="L51" s="19">
        <f>SUM(L44:L50)</f>
        <v>103.33999999999999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560</v>
      </c>
      <c r="G62" s="32">
        <f>G51+G61</f>
        <v>23.110000000000003</v>
      </c>
      <c r="H62" s="32">
        <f>H51+H61</f>
        <v>21.509999999999998</v>
      </c>
      <c r="I62" s="32">
        <f>I51+I61</f>
        <v>75.010000000000005</v>
      </c>
      <c r="J62" s="32">
        <f>J51+J61</f>
        <v>690.6</v>
      </c>
      <c r="K62" s="32"/>
      <c r="L62" s="32">
        <f>L51+L61</f>
        <v>103.33999999999999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f>90+150</f>
        <v>240</v>
      </c>
      <c r="G63" s="40">
        <f>11.97+3.06</f>
        <v>15.030000000000001</v>
      </c>
      <c r="H63" s="40">
        <f>4.23+4.8</f>
        <v>9.0300000000000011</v>
      </c>
      <c r="I63" s="40">
        <f>8.63+20.45</f>
        <v>29.08</v>
      </c>
      <c r="J63" s="40">
        <f>120.37+137.25</f>
        <v>257.62</v>
      </c>
      <c r="K63" s="41" t="s">
        <v>80</v>
      </c>
      <c r="L63" s="40">
        <v>72.650000000000006</v>
      </c>
    </row>
    <row r="64" spans="1:12" ht="15">
      <c r="A64" s="23"/>
      <c r="B64" s="15"/>
      <c r="C64" s="11"/>
      <c r="D64" s="51" t="s">
        <v>45</v>
      </c>
      <c r="E64" s="52" t="s">
        <v>54</v>
      </c>
      <c r="F64" s="43">
        <v>60</v>
      </c>
      <c r="G64" s="43">
        <v>0.99</v>
      </c>
      <c r="H64" s="43">
        <v>2.4700000000000002</v>
      </c>
      <c r="I64" s="43">
        <v>4.37</v>
      </c>
      <c r="J64" s="43">
        <v>43.74</v>
      </c>
      <c r="K64" s="44">
        <v>52</v>
      </c>
      <c r="L64" s="43">
        <v>4.26</v>
      </c>
    </row>
    <row r="65" spans="1:12" ht="15">
      <c r="A65" s="23"/>
      <c r="B65" s="15"/>
      <c r="C65" s="11"/>
      <c r="D65" s="7" t="s">
        <v>22</v>
      </c>
      <c r="E65" s="52" t="s">
        <v>44</v>
      </c>
      <c r="F65" s="43">
        <v>200</v>
      </c>
      <c r="G65" s="43">
        <v>0.13</v>
      </c>
      <c r="H65" s="43">
        <v>0.02</v>
      </c>
      <c r="I65" s="43">
        <v>10.25</v>
      </c>
      <c r="J65" s="43">
        <v>41.68</v>
      </c>
      <c r="K65" s="44">
        <v>377</v>
      </c>
      <c r="L65" s="43">
        <v>4.5199999999999996</v>
      </c>
    </row>
    <row r="66" spans="1:12" ht="15">
      <c r="A66" s="23"/>
      <c r="B66" s="15"/>
      <c r="C66" s="11"/>
      <c r="D66" s="7" t="s">
        <v>23</v>
      </c>
      <c r="E66" s="42" t="s">
        <v>40</v>
      </c>
      <c r="F66" s="43">
        <v>60</v>
      </c>
      <c r="G66" s="43">
        <v>0.92</v>
      </c>
      <c r="H66" s="43">
        <v>0.84</v>
      </c>
      <c r="I66" s="43">
        <v>4.78</v>
      </c>
      <c r="J66" s="43">
        <v>117</v>
      </c>
      <c r="K66" s="44" t="s">
        <v>43</v>
      </c>
      <c r="L66" s="43">
        <v>3.6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75</v>
      </c>
      <c r="E68" s="52" t="s">
        <v>78</v>
      </c>
      <c r="F68" s="43">
        <v>40</v>
      </c>
      <c r="G68" s="43">
        <v>3</v>
      </c>
      <c r="H68" s="43">
        <v>3.9</v>
      </c>
      <c r="I68" s="43">
        <v>29.8</v>
      </c>
      <c r="J68" s="43">
        <v>166.8</v>
      </c>
      <c r="K68" s="44" t="s">
        <v>43</v>
      </c>
      <c r="L68" s="43">
        <v>7.8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>SUM(G63:G69)</f>
        <v>20.07</v>
      </c>
      <c r="H70" s="19">
        <f>SUM(H63:H69)</f>
        <v>16.260000000000002</v>
      </c>
      <c r="I70" s="19">
        <f>SUM(I63:I69)</f>
        <v>78.28</v>
      </c>
      <c r="J70" s="19">
        <f>SUM(J63:J69)</f>
        <v>626.84</v>
      </c>
      <c r="K70" s="25"/>
      <c r="L70" s="19">
        <f>SUM(L63:L69)</f>
        <v>92.83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600</v>
      </c>
      <c r="G81" s="32">
        <f>G70+G80</f>
        <v>20.07</v>
      </c>
      <c r="H81" s="32">
        <f>H70+H80</f>
        <v>16.260000000000002</v>
      </c>
      <c r="I81" s="32">
        <f>I70+I80</f>
        <v>78.28</v>
      </c>
      <c r="J81" s="32">
        <f>J70+J80</f>
        <v>626.84</v>
      </c>
      <c r="K81" s="32"/>
      <c r="L81" s="32">
        <f>L70+L80</f>
        <v>92.83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220</v>
      </c>
      <c r="G82" s="40">
        <v>20.3</v>
      </c>
      <c r="H82" s="40">
        <v>17</v>
      </c>
      <c r="I82" s="40">
        <v>35.69</v>
      </c>
      <c r="J82" s="40">
        <v>377</v>
      </c>
      <c r="K82" s="41">
        <v>291</v>
      </c>
      <c r="L82" s="40">
        <v>51.1</v>
      </c>
    </row>
    <row r="83" spans="1:12" ht="15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0.13</v>
      </c>
      <c r="H84" s="43">
        <v>0.02</v>
      </c>
      <c r="I84" s="43">
        <v>10.25</v>
      </c>
      <c r="J84" s="43">
        <v>41.68</v>
      </c>
      <c r="K84" s="44">
        <v>377</v>
      </c>
      <c r="L84" s="43">
        <v>4.5199999999999996</v>
      </c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60</v>
      </c>
      <c r="G85" s="43">
        <v>0.92</v>
      </c>
      <c r="H85" s="43">
        <v>0.84</v>
      </c>
      <c r="I85" s="43">
        <v>4.78</v>
      </c>
      <c r="J85" s="43">
        <v>117</v>
      </c>
      <c r="K85" s="44" t="s">
        <v>43</v>
      </c>
      <c r="L85" s="43">
        <v>3.6</v>
      </c>
    </row>
    <row r="86" spans="1:12" ht="15">
      <c r="A86" s="23"/>
      <c r="B86" s="15"/>
      <c r="C86" s="11"/>
      <c r="D86" s="7" t="s">
        <v>24</v>
      </c>
      <c r="E86" s="42" t="s">
        <v>67</v>
      </c>
      <c r="F86" s="43">
        <v>120</v>
      </c>
      <c r="G86" s="43">
        <v>0.4</v>
      </c>
      <c r="H86" s="43">
        <v>0.4</v>
      </c>
      <c r="I86" s="43">
        <v>9.8000000000000007</v>
      </c>
      <c r="J86" s="43">
        <v>44</v>
      </c>
      <c r="K86" s="44">
        <v>338</v>
      </c>
      <c r="L86" s="43">
        <v>11.76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>SUM(G82:G88)</f>
        <v>21.75</v>
      </c>
      <c r="H89" s="19">
        <f>SUM(H82:H88)</f>
        <v>18.259999999999998</v>
      </c>
      <c r="I89" s="19">
        <f>SUM(I82:I88)</f>
        <v>60.519999999999996</v>
      </c>
      <c r="J89" s="19">
        <f>SUM(J82:J88)</f>
        <v>579.68000000000006</v>
      </c>
      <c r="K89" s="25"/>
      <c r="L89" s="19">
        <f>SUM(L82:L88)</f>
        <v>70.98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600</v>
      </c>
      <c r="G100" s="32">
        <f>G89+G99</f>
        <v>21.75</v>
      </c>
      <c r="H100" s="32">
        <f>H89+H99</f>
        <v>18.259999999999998</v>
      </c>
      <c r="I100" s="32">
        <f>I89+I99</f>
        <v>60.519999999999996</v>
      </c>
      <c r="J100" s="32">
        <f>J89+J99</f>
        <v>579.68000000000006</v>
      </c>
      <c r="K100" s="32"/>
      <c r="L100" s="32">
        <f>L89+L99</f>
        <v>70.98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3" t="s">
        <v>68</v>
      </c>
      <c r="F101" s="40">
        <v>200</v>
      </c>
      <c r="G101" s="40">
        <v>5.97</v>
      </c>
      <c r="H101" s="40">
        <v>5.48</v>
      </c>
      <c r="I101" s="40">
        <v>17.079999999999998</v>
      </c>
      <c r="J101" s="40">
        <v>141.6</v>
      </c>
      <c r="K101" s="41">
        <v>94</v>
      </c>
      <c r="L101" s="40">
        <v>12.51</v>
      </c>
    </row>
    <row r="102" spans="1:12" ht="15">
      <c r="A102" s="23"/>
      <c r="B102" s="15"/>
      <c r="C102" s="11"/>
      <c r="D102" s="51" t="s">
        <v>76</v>
      </c>
      <c r="E102" s="42" t="s">
        <v>48</v>
      </c>
      <c r="F102" s="43">
        <v>40</v>
      </c>
      <c r="G102" s="43">
        <v>5.08</v>
      </c>
      <c r="H102" s="43">
        <v>4.5999999999999996</v>
      </c>
      <c r="I102" s="43">
        <v>0.28000000000000003</v>
      </c>
      <c r="J102" s="43">
        <v>63</v>
      </c>
      <c r="K102" s="44">
        <v>209</v>
      </c>
      <c r="L102" s="43">
        <v>15</v>
      </c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3.52</v>
      </c>
      <c r="H103" s="43">
        <v>3.72</v>
      </c>
      <c r="I103" s="43">
        <v>25.49</v>
      </c>
      <c r="J103" s="43">
        <v>145.19999999999999</v>
      </c>
      <c r="K103" s="44">
        <v>382</v>
      </c>
      <c r="L103" s="43">
        <v>12.84</v>
      </c>
    </row>
    <row r="104" spans="1:12" ht="15">
      <c r="A104" s="23"/>
      <c r="B104" s="15"/>
      <c r="C104" s="11"/>
      <c r="D104" s="7" t="s">
        <v>23</v>
      </c>
      <c r="E104" s="42" t="s">
        <v>40</v>
      </c>
      <c r="F104" s="43">
        <v>60</v>
      </c>
      <c r="G104" s="43">
        <v>0.92</v>
      </c>
      <c r="H104" s="43">
        <v>0.84</v>
      </c>
      <c r="I104" s="43">
        <v>4.78</v>
      </c>
      <c r="J104" s="43">
        <v>117</v>
      </c>
      <c r="K104" s="44" t="s">
        <v>43</v>
      </c>
      <c r="L104" s="43">
        <v>3.6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51" t="s">
        <v>77</v>
      </c>
      <c r="E106" s="42" t="s">
        <v>69</v>
      </c>
      <c r="F106" s="43">
        <v>15</v>
      </c>
      <c r="G106" s="43">
        <v>5.2</v>
      </c>
      <c r="H106" s="43">
        <v>5.4</v>
      </c>
      <c r="I106" s="43">
        <v>0</v>
      </c>
      <c r="J106" s="43">
        <v>70</v>
      </c>
      <c r="K106" s="44">
        <v>15</v>
      </c>
      <c r="L106" s="43">
        <v>10.5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>SUM(G101:G107)</f>
        <v>20.69</v>
      </c>
      <c r="H108" s="19">
        <f>SUM(H101:H107)</f>
        <v>20.04</v>
      </c>
      <c r="I108" s="19">
        <f>SUM(I101:I107)</f>
        <v>47.629999999999995</v>
      </c>
      <c r="J108" s="19">
        <f>SUM(J101:J107)</f>
        <v>536.79999999999995</v>
      </c>
      <c r="K108" s="25"/>
      <c r="L108" s="19">
        <f>SUM(L101:L107)</f>
        <v>54.449999999999996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515</v>
      </c>
      <c r="G119" s="32">
        <f>G108+G118</f>
        <v>20.69</v>
      </c>
      <c r="H119" s="32">
        <f>H108+H118</f>
        <v>20.04</v>
      </c>
      <c r="I119" s="32">
        <f>I108+I118</f>
        <v>47.629999999999995</v>
      </c>
      <c r="J119" s="32">
        <f>J108+J118</f>
        <v>536.79999999999995</v>
      </c>
      <c r="K119" s="32"/>
      <c r="L119" s="32">
        <f>L108+L118</f>
        <v>54.449999999999996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3" t="s">
        <v>56</v>
      </c>
      <c r="F120" s="40">
        <v>220</v>
      </c>
      <c r="G120" s="40">
        <v>16.18</v>
      </c>
      <c r="H120" s="40">
        <v>26.79</v>
      </c>
      <c r="I120" s="40">
        <v>31.54</v>
      </c>
      <c r="J120" s="40">
        <v>1931.29</v>
      </c>
      <c r="K120" s="41" t="s">
        <v>57</v>
      </c>
      <c r="L120" s="40">
        <v>56.44</v>
      </c>
    </row>
    <row r="121" spans="1:12" ht="15">
      <c r="A121" s="14"/>
      <c r="B121" s="15"/>
      <c r="C121" s="11"/>
      <c r="D121" s="51"/>
      <c r="E121" s="5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 t="s">
        <v>44</v>
      </c>
      <c r="F122" s="43">
        <v>200</v>
      </c>
      <c r="G122" s="43">
        <v>0.13</v>
      </c>
      <c r="H122" s="43">
        <v>0.02</v>
      </c>
      <c r="I122" s="43">
        <v>10.25</v>
      </c>
      <c r="J122" s="43">
        <v>41.68</v>
      </c>
      <c r="K122" s="44">
        <v>377</v>
      </c>
      <c r="L122" s="43">
        <v>4.5199999999999996</v>
      </c>
    </row>
    <row r="123" spans="1:12" ht="15">
      <c r="A123" s="14"/>
      <c r="B123" s="15"/>
      <c r="C123" s="11"/>
      <c r="D123" s="7" t="s">
        <v>23</v>
      </c>
      <c r="E123" s="42" t="s">
        <v>40</v>
      </c>
      <c r="F123" s="43">
        <v>60</v>
      </c>
      <c r="G123" s="43">
        <v>0.92</v>
      </c>
      <c r="H123" s="43">
        <v>0.84</v>
      </c>
      <c r="I123" s="43">
        <v>4.78</v>
      </c>
      <c r="J123" s="43">
        <v>117</v>
      </c>
      <c r="K123" s="44" t="s">
        <v>43</v>
      </c>
      <c r="L123" s="43">
        <v>3.6</v>
      </c>
    </row>
    <row r="124" spans="1:12" ht="15">
      <c r="A124" s="14"/>
      <c r="B124" s="15"/>
      <c r="C124" s="11"/>
      <c r="D124" s="7" t="s">
        <v>24</v>
      </c>
      <c r="E124" s="42" t="s">
        <v>70</v>
      </c>
      <c r="F124" s="43">
        <v>220</v>
      </c>
      <c r="G124" s="43">
        <v>1.56</v>
      </c>
      <c r="H124" s="43">
        <v>0.5</v>
      </c>
      <c r="I124" s="43">
        <v>21</v>
      </c>
      <c r="J124" s="43">
        <v>95</v>
      </c>
      <c r="K124" s="44">
        <v>338</v>
      </c>
      <c r="L124" s="43">
        <v>42.9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>SUM(G120:G126)</f>
        <v>18.79</v>
      </c>
      <c r="H127" s="19">
        <f>SUM(H120:H126)</f>
        <v>28.15</v>
      </c>
      <c r="I127" s="19">
        <f>SUM(I120:I126)</f>
        <v>67.569999999999993</v>
      </c>
      <c r="J127" s="19">
        <f>SUM(J120:J126)</f>
        <v>2184.9700000000003</v>
      </c>
      <c r="K127" s="25"/>
      <c r="L127" s="19">
        <f>SUM(L120:L126)</f>
        <v>107.45999999999998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700</v>
      </c>
      <c r="G138" s="32">
        <f>G127+G137</f>
        <v>18.79</v>
      </c>
      <c r="H138" s="32">
        <f>H127+H137</f>
        <v>28.15</v>
      </c>
      <c r="I138" s="32">
        <f>I127+I137</f>
        <v>67.569999999999993</v>
      </c>
      <c r="J138" s="32">
        <f>J127+J137</f>
        <v>2184.9700000000003</v>
      </c>
      <c r="K138" s="32"/>
      <c r="L138" s="32">
        <f>L127+L137</f>
        <v>107.45999999999998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f>100+150</f>
        <v>250</v>
      </c>
      <c r="G139" s="40">
        <f>19.72+7.46</f>
        <v>27.18</v>
      </c>
      <c r="H139" s="40">
        <f>17.89+5.61</f>
        <v>23.5</v>
      </c>
      <c r="I139" s="40">
        <f>4.76+35.84</f>
        <v>40.6</v>
      </c>
      <c r="J139" s="40">
        <f>168.2+230.45</f>
        <v>398.65</v>
      </c>
      <c r="K139" s="41" t="s">
        <v>59</v>
      </c>
      <c r="L139" s="40">
        <v>77.3</v>
      </c>
    </row>
    <row r="140" spans="1:12" ht="15">
      <c r="A140" s="23"/>
      <c r="B140" s="15"/>
      <c r="C140" s="11"/>
      <c r="D140" s="51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0.2</v>
      </c>
      <c r="H141" s="43">
        <v>0.2</v>
      </c>
      <c r="I141" s="43">
        <v>22.3</v>
      </c>
      <c r="J141" s="43">
        <v>110</v>
      </c>
      <c r="K141" s="44">
        <v>342</v>
      </c>
      <c r="L141" s="43">
        <v>5.33</v>
      </c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60</v>
      </c>
      <c r="G142" s="43">
        <v>0.92</v>
      </c>
      <c r="H142" s="43">
        <v>0.84</v>
      </c>
      <c r="I142" s="43">
        <v>4.78</v>
      </c>
      <c r="J142" s="43">
        <v>117</v>
      </c>
      <c r="K142" s="44" t="s">
        <v>43</v>
      </c>
      <c r="L142" s="43">
        <v>3.6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28.3</v>
      </c>
      <c r="H146" s="19">
        <f>SUM(H139:H145)</f>
        <v>24.54</v>
      </c>
      <c r="I146" s="19">
        <f>SUM(I139:I145)</f>
        <v>67.680000000000007</v>
      </c>
      <c r="J146" s="19">
        <f>SUM(J139:J145)</f>
        <v>625.65</v>
      </c>
      <c r="K146" s="25"/>
      <c r="L146" s="19">
        <f>SUM(L139:L145)</f>
        <v>86.22999999999999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510</v>
      </c>
      <c r="G157" s="32">
        <f>G146+G156</f>
        <v>28.3</v>
      </c>
      <c r="H157" s="32">
        <f>H146+H156</f>
        <v>24.54</v>
      </c>
      <c r="I157" s="32">
        <f>I146+I156</f>
        <v>67.680000000000007</v>
      </c>
      <c r="J157" s="32">
        <f>J146+J156</f>
        <v>625.65</v>
      </c>
      <c r="K157" s="32"/>
      <c r="L157" s="32">
        <f>L146+L156</f>
        <v>86.22999999999999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f>90+150</f>
        <v>240</v>
      </c>
      <c r="G158" s="40">
        <f>11.97+3.06</f>
        <v>15.030000000000001</v>
      </c>
      <c r="H158" s="40">
        <f>4.23+4.8</f>
        <v>9.0300000000000011</v>
      </c>
      <c r="I158" s="40">
        <f>8.63+20.45</f>
        <v>29.08</v>
      </c>
      <c r="J158" s="40">
        <f>120.37+137.25</f>
        <v>257.62</v>
      </c>
      <c r="K158" s="41" t="s">
        <v>80</v>
      </c>
      <c r="L158" s="40">
        <v>72.650000000000006</v>
      </c>
    </row>
    <row r="159" spans="1:12" ht="15">
      <c r="A159" s="23"/>
      <c r="B159" s="15"/>
      <c r="C159" s="11"/>
      <c r="D159" s="51" t="s">
        <v>45</v>
      </c>
      <c r="E159" s="52" t="s">
        <v>54</v>
      </c>
      <c r="F159" s="43">
        <v>60</v>
      </c>
      <c r="G159" s="43">
        <v>0.99</v>
      </c>
      <c r="H159" s="43">
        <v>2.4700000000000002</v>
      </c>
      <c r="I159" s="43">
        <v>4.37</v>
      </c>
      <c r="J159" s="43">
        <v>43.74</v>
      </c>
      <c r="K159" s="44">
        <v>52</v>
      </c>
      <c r="L159" s="43">
        <v>4.26</v>
      </c>
    </row>
    <row r="160" spans="1:12" ht="15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0.13</v>
      </c>
      <c r="H160" s="43">
        <v>0.02</v>
      </c>
      <c r="I160" s="43">
        <v>10.25</v>
      </c>
      <c r="J160" s="43">
        <v>41.68</v>
      </c>
      <c r="K160" s="44">
        <v>370</v>
      </c>
      <c r="L160" s="43">
        <v>2.2799999999999998</v>
      </c>
    </row>
    <row r="161" spans="1:12" ht="15">
      <c r="A161" s="23"/>
      <c r="B161" s="15"/>
      <c r="C161" s="11"/>
      <c r="D161" s="7" t="s">
        <v>23</v>
      </c>
      <c r="E161" s="42" t="s">
        <v>40</v>
      </c>
      <c r="F161" s="43">
        <v>60</v>
      </c>
      <c r="G161" s="43">
        <v>0.92</v>
      </c>
      <c r="H161" s="43">
        <v>0.84</v>
      </c>
      <c r="I161" s="43">
        <v>4.78</v>
      </c>
      <c r="J161" s="43">
        <v>117</v>
      </c>
      <c r="K161" s="44" t="s">
        <v>43</v>
      </c>
      <c r="L161" s="43">
        <v>3.6</v>
      </c>
    </row>
    <row r="162" spans="1:12" ht="15">
      <c r="A162" s="23"/>
      <c r="B162" s="15"/>
      <c r="C162" s="11"/>
      <c r="D162" s="7" t="s">
        <v>24</v>
      </c>
      <c r="E162" s="5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75</v>
      </c>
      <c r="E163" s="52" t="s">
        <v>78</v>
      </c>
      <c r="F163" s="43">
        <v>40</v>
      </c>
      <c r="G163" s="43">
        <v>3</v>
      </c>
      <c r="H163" s="43">
        <v>3.9</v>
      </c>
      <c r="I163" s="43">
        <v>29.8</v>
      </c>
      <c r="J163" s="43">
        <v>166.8</v>
      </c>
      <c r="K163" s="44" t="s">
        <v>43</v>
      </c>
      <c r="L163" s="43">
        <v>7.8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>SUM(G158:G164)</f>
        <v>20.07</v>
      </c>
      <c r="H165" s="19">
        <f>SUM(H158:H164)</f>
        <v>16.260000000000002</v>
      </c>
      <c r="I165" s="19">
        <f>SUM(I158:I164)</f>
        <v>78.28</v>
      </c>
      <c r="J165" s="19">
        <f>SUM(J158:J164)</f>
        <v>626.84</v>
      </c>
      <c r="K165" s="25"/>
      <c r="L165" s="19">
        <f>SUM(L158:L164)</f>
        <v>90.59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600</v>
      </c>
      <c r="G176" s="32">
        <f>G165+G175</f>
        <v>20.07</v>
      </c>
      <c r="H176" s="32">
        <f>H165+H175</f>
        <v>16.260000000000002</v>
      </c>
      <c r="I176" s="32">
        <f>I165+I175</f>
        <v>78.28</v>
      </c>
      <c r="J176" s="32">
        <f>J165+J175</f>
        <v>626.84</v>
      </c>
      <c r="K176" s="32"/>
      <c r="L176" s="32">
        <f>L165+L175</f>
        <v>90.59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f>90+150</f>
        <v>240</v>
      </c>
      <c r="G177" s="40">
        <f>15.55+5.52</f>
        <v>21.07</v>
      </c>
      <c r="H177" s="40">
        <f>11.55+4.52</f>
        <v>16.07</v>
      </c>
      <c r="I177" s="40">
        <f>15.7+26.45</f>
        <v>42.15</v>
      </c>
      <c r="J177" s="40">
        <f>228.75+168.45</f>
        <v>397.2</v>
      </c>
      <c r="K177" s="41" t="s">
        <v>53</v>
      </c>
      <c r="L177" s="40">
        <v>87.97</v>
      </c>
    </row>
    <row r="178" spans="1:12" ht="15">
      <c r="A178" s="23"/>
      <c r="B178" s="15"/>
      <c r="C178" s="11"/>
      <c r="D178" s="51" t="s">
        <v>47</v>
      </c>
      <c r="E178" s="52" t="s">
        <v>71</v>
      </c>
      <c r="F178" s="43">
        <v>60</v>
      </c>
      <c r="G178" s="43">
        <v>0.92</v>
      </c>
      <c r="H178" s="43">
        <v>4.4000000000000004</v>
      </c>
      <c r="I178" s="43">
        <v>5.78</v>
      </c>
      <c r="J178" s="43">
        <v>66.400000000000006</v>
      </c>
      <c r="K178" s="44">
        <v>139</v>
      </c>
      <c r="L178" s="43">
        <v>6.41</v>
      </c>
    </row>
    <row r="179" spans="1:12" ht="15">
      <c r="A179" s="23"/>
      <c r="B179" s="15"/>
      <c r="C179" s="11"/>
      <c r="D179" s="7" t="s">
        <v>22</v>
      </c>
      <c r="E179" s="52" t="s">
        <v>44</v>
      </c>
      <c r="F179" s="43">
        <v>200</v>
      </c>
      <c r="G179" s="43">
        <v>0.13</v>
      </c>
      <c r="H179" s="43">
        <v>0.02</v>
      </c>
      <c r="I179" s="43">
        <v>10.25</v>
      </c>
      <c r="J179" s="43">
        <v>41.68</v>
      </c>
      <c r="K179" s="44">
        <v>377</v>
      </c>
      <c r="L179" s="43">
        <v>4.5199999999999996</v>
      </c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60</v>
      </c>
      <c r="G180" s="43">
        <v>0.92</v>
      </c>
      <c r="H180" s="43">
        <v>0.84</v>
      </c>
      <c r="I180" s="43">
        <v>4.78</v>
      </c>
      <c r="J180" s="43">
        <v>117</v>
      </c>
      <c r="K180" s="44" t="s">
        <v>43</v>
      </c>
      <c r="L180" s="43">
        <v>3.6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51"/>
      <c r="E182" s="5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51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>SUM(G177:G183)</f>
        <v>23.040000000000003</v>
      </c>
      <c r="H184" s="19">
        <f>SUM(H177:H183)</f>
        <v>21.33</v>
      </c>
      <c r="I184" s="19">
        <f>SUM(I177:I183)</f>
        <v>62.96</v>
      </c>
      <c r="J184" s="19">
        <f>SUM(J177:J183)</f>
        <v>622.28</v>
      </c>
      <c r="K184" s="25"/>
      <c r="L184" s="19">
        <f>SUM(L177:L183)</f>
        <v>102.49999999999999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560</v>
      </c>
      <c r="G195" s="32">
        <f>G184+G194</f>
        <v>23.040000000000003</v>
      </c>
      <c r="H195" s="32">
        <f>H184+H194</f>
        <v>21.33</v>
      </c>
      <c r="I195" s="32">
        <f>I184+I194</f>
        <v>62.96</v>
      </c>
      <c r="J195" s="32">
        <f>J184+J194</f>
        <v>622.28</v>
      </c>
      <c r="K195" s="32"/>
      <c r="L195" s="32">
        <f>L184+L194</f>
        <v>102.49999999999999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571</v>
      </c>
      <c r="G196" s="34">
        <f>(G24+G43+G62+G81+G100+G119+G138+G157+G176+G195)/(IF(G24=0,0,1)+IF(G43=0,0,1)+IF(G62=0,0,1)+IF(G81=0,0,1)+IF(G100=0,0,1)+IF(G119=0,0,1)+IF(G138=0,0,1)+IF(G157=0,0,1)+IF(G176=0,0,1)+IF(G195=0,0,1))</f>
        <v>21.770999999999997</v>
      </c>
      <c r="H196" s="34">
        <f>(H24+H43+H62+H81+H100+H119+H138+H157+H176+H195)/(IF(H24=0,0,1)+IF(H43=0,0,1)+IF(H62=0,0,1)+IF(H81=0,0,1)+IF(H100=0,0,1)+IF(H119=0,0,1)+IF(H138=0,0,1)+IF(H157=0,0,1)+IF(H176=0,0,1)+IF(H195=0,0,1))</f>
        <v>20.139999999999997</v>
      </c>
      <c r="I196" s="34">
        <f>(I24+I43+I62+I81+I100+I119+I138+I157+I176+I195)/(IF(I24=0,0,1)+IF(I43=0,0,1)+IF(I62=0,0,1)+IF(I81=0,0,1)+IF(I100=0,0,1)+IF(I119=0,0,1)+IF(I138=0,0,1)+IF(I157=0,0,1)+IF(I176=0,0,1)+IF(I195=0,0,1))</f>
        <v>65.528999999999996</v>
      </c>
      <c r="J196" s="34">
        <f>(J24+J43+J62+J81+J100+J119+J138+J157+J176+J195)/(IF(J24=0,0,1)+IF(J43=0,0,1)+IF(J62=0,0,1)+IF(J81=0,0,1)+IF(J100=0,0,1)+IF(J119=0,0,1)+IF(J138=0,0,1)+IF(J157=0,0,1)+IF(J176=0,0,1)+IF(J195=0,0,1))</f>
        <v>765.2360000000001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83.271000000000001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Akhma</cp:lastModifiedBy>
  <cp:lastPrinted>2025-01-13T10:51:15Z</cp:lastPrinted>
  <dcterms:created xsi:type="dcterms:W3CDTF">2022-05-16T14:23:56Z</dcterms:created>
  <dcterms:modified xsi:type="dcterms:W3CDTF">2026-02-02T05:18:06Z</dcterms:modified>
</cp:coreProperties>
</file>